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MR\Kalkulation\Kalkulationen\"/>
    </mc:Choice>
  </mc:AlternateContent>
  <xr:revisionPtr revIDLastSave="0" documentId="13_ncr:1_{D7530ACB-084D-4F17-9647-E96F85BF530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reschbergera - Persönliche Ansicht" guid="{6D44C9CD-7EDF-4AD6-AFEC-B9CC0E40E827}" mergeInterval="0" personalView="1" maximized="1" xWindow="83" yWindow="-11" windowWidth="2488" windowHeight="1462" activeSheetId="1"/>
    <customWorkbookView name="gallerh - Persönliche Ansicht" guid="{30CC6BCA-4DCF-4D05-B9B1-68C9385F8F6F}" mergeInterval="0" personalView="1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H7" i="1" s="1"/>
  <c r="L31" i="1"/>
  <c r="L30" i="1"/>
  <c r="J30" i="1"/>
  <c r="M30" i="1" s="1"/>
  <c r="J31" i="1"/>
  <c r="M31" i="1" s="1"/>
  <c r="J29" i="1"/>
  <c r="M29" i="1" s="1"/>
  <c r="H31" i="1"/>
  <c r="H30" i="1"/>
  <c r="F30" i="1"/>
  <c r="I30" i="1" s="1"/>
  <c r="F31" i="1"/>
  <c r="I31" i="1" s="1"/>
  <c r="F29" i="1"/>
  <c r="I29" i="1" s="1"/>
  <c r="D31" i="1"/>
  <c r="D30" i="1"/>
  <c r="B30" i="1"/>
  <c r="E30" i="1" s="1"/>
  <c r="B31" i="1"/>
  <c r="E31" i="1" s="1"/>
  <c r="B29" i="1"/>
  <c r="E29" i="1" s="1"/>
  <c r="L12" i="1" l="1"/>
  <c r="E11" i="1"/>
  <c r="F11" i="1" s="1"/>
  <c r="E14" i="1"/>
  <c r="E12" i="1"/>
  <c r="E13" i="1"/>
  <c r="E10" i="1"/>
  <c r="E19" i="1" l="1"/>
  <c r="F19" i="1"/>
  <c r="G19" i="1"/>
  <c r="E18" i="1"/>
  <c r="F10" i="1"/>
  <c r="F20" i="1"/>
  <c r="F12" i="1"/>
  <c r="G21" i="1"/>
  <c r="F13" i="1"/>
  <c r="E22" i="1"/>
  <c r="F14" i="1"/>
  <c r="F22" i="1"/>
  <c r="G22" i="1"/>
  <c r="G18" i="1"/>
  <c r="E21" i="1"/>
  <c r="F18" i="1"/>
  <c r="F21" i="1"/>
  <c r="G20" i="1"/>
  <c r="E20" i="1"/>
</calcChain>
</file>

<file path=xl/sharedStrings.xml><?xml version="1.0" encoding="utf-8"?>
<sst xmlns="http://schemas.openxmlformats.org/spreadsheetml/2006/main" count="78" uniqueCount="54">
  <si>
    <t>Preise für Grünland</t>
  </si>
  <si>
    <t>Annahmen:</t>
  </si>
  <si>
    <t>2 Schnitte</t>
  </si>
  <si>
    <t>3 Schnitte</t>
  </si>
  <si>
    <t>4 Schnitte</t>
  </si>
  <si>
    <t>5 Schnitte</t>
  </si>
  <si>
    <t>6 Schnitte</t>
  </si>
  <si>
    <t>Frischmasse</t>
  </si>
  <si>
    <t>kg/m³</t>
  </si>
  <si>
    <t xml:space="preserve"> % TS</t>
  </si>
  <si>
    <t>ab Feld</t>
  </si>
  <si>
    <t>ab Schwad</t>
  </si>
  <si>
    <t xml:space="preserve">je Kipper </t>
  </si>
  <si>
    <t>lose auf Kipper</t>
  </si>
  <si>
    <t>ergibt 1 m³ im Silo</t>
  </si>
  <si>
    <t xml:space="preserve">Kippergröße </t>
  </si>
  <si>
    <t>je Kipper</t>
  </si>
  <si>
    <t>Kippergröße</t>
  </si>
  <si>
    <t>m³ bei Kipper bis  30 m³</t>
  </si>
  <si>
    <t>m³ bei Kipper über  30 m³</t>
  </si>
  <si>
    <t>€</t>
  </si>
  <si>
    <t>€ je m³ gewalzte Ware</t>
  </si>
  <si>
    <t>frei  Silo</t>
  </si>
  <si>
    <t xml:space="preserve">kg TS/m³ </t>
  </si>
  <si>
    <t>Schnitte</t>
  </si>
  <si>
    <t xml:space="preserve"> m³ bei Kipper bis 25 m³ </t>
  </si>
  <si>
    <t>€ je m³</t>
  </si>
  <si>
    <t xml:space="preserve">Preis je Kipper </t>
  </si>
  <si>
    <t>kg  TS/m³</t>
  </si>
  <si>
    <t>m³ gewalzte Silage bei</t>
  </si>
  <si>
    <t>Durchschnittspreise</t>
  </si>
  <si>
    <t>(Durchschnittswerte)</t>
  </si>
  <si>
    <t>stehend</t>
  </si>
  <si>
    <t xml:space="preserve">frei Silo </t>
  </si>
  <si>
    <t xml:space="preserve">1. Schnitt </t>
  </si>
  <si>
    <t xml:space="preserve">weitere </t>
  </si>
  <si>
    <t>in €</t>
  </si>
  <si>
    <t>pro ha</t>
  </si>
  <si>
    <t>ab Wiese</t>
  </si>
  <si>
    <t>frei Silo</t>
  </si>
  <si>
    <t>Rundballen</t>
  </si>
  <si>
    <t xml:space="preserve">to/ha </t>
  </si>
  <si>
    <t>mehr als bei m³ Silage gewalzt</t>
  </si>
  <si>
    <t>Jahreserträge</t>
  </si>
  <si>
    <t>m³/ha</t>
  </si>
  <si>
    <t>kg/Rundb.</t>
  </si>
  <si>
    <t>je Rundballen 1,2 m</t>
  </si>
  <si>
    <t>Rundballen D 1,2m = 1,35 m³ bei</t>
  </si>
  <si>
    <t xml:space="preserve">ab Feld </t>
  </si>
  <si>
    <t>ist veränderbar</t>
  </si>
  <si>
    <t>schnitte</t>
  </si>
  <si>
    <t>Einzel-</t>
  </si>
  <si>
    <t>Kosten Jahresaufwuchs je ha in €</t>
  </si>
  <si>
    <t>Galler, MR Laufen 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</si>
</sst>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0" borderId="0" xfId="0" applyFont="1"/>
    <xf numFmtId="6" fontId="1" fillId="0" borderId="0" xfId="0" applyNumberFormat="1" applyFont="1"/>
    <xf numFmtId="0" fontId="1" fillId="4" borderId="0" xfId="0" applyFont="1" applyFill="1"/>
    <xf numFmtId="0" fontId="1" fillId="2" borderId="0" xfId="0" applyFont="1" applyFill="1"/>
    <xf numFmtId="0" fontId="1" fillId="4" borderId="2" xfId="0" applyFont="1" applyFill="1" applyBorder="1" applyAlignment="1">
      <alignment horizontal="right"/>
    </xf>
    <xf numFmtId="0" fontId="2" fillId="3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3" borderId="3" xfId="0" applyFont="1" applyFill="1" applyBorder="1"/>
    <xf numFmtId="0" fontId="1" fillId="3" borderId="0" xfId="0" applyFont="1" applyFill="1"/>
    <xf numFmtId="0" fontId="1" fillId="6" borderId="3" xfId="0" applyFont="1" applyFill="1" applyBorder="1"/>
    <xf numFmtId="0" fontId="1" fillId="6" borderId="0" xfId="0" applyFont="1" applyFill="1"/>
    <xf numFmtId="0" fontId="1" fillId="3" borderId="0" xfId="0" applyFont="1" applyFill="1" applyBorder="1"/>
    <xf numFmtId="0" fontId="1" fillId="4" borderId="0" xfId="0" applyFont="1" applyFill="1" applyBorder="1"/>
    <xf numFmtId="0" fontId="1" fillId="4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 applyAlignment="1">
      <alignment horizontal="right"/>
    </xf>
    <xf numFmtId="1" fontId="1" fillId="0" borderId="0" xfId="0" applyNumberFormat="1" applyFont="1" applyAlignment="1">
      <alignment horizontal="center"/>
    </xf>
    <xf numFmtId="6" fontId="4" fillId="0" borderId="0" xfId="0" applyNumberFormat="1" applyFont="1"/>
    <xf numFmtId="0" fontId="2" fillId="4" borderId="0" xfId="0" applyFont="1" applyFill="1"/>
    <xf numFmtId="1" fontId="1" fillId="5" borderId="2" xfId="0" applyNumberFormat="1" applyFont="1" applyFill="1" applyBorder="1" applyAlignment="1">
      <alignment horizontal="center"/>
    </xf>
    <xf numFmtId="0" fontId="6" fillId="0" borderId="0" xfId="0" applyFont="1"/>
    <xf numFmtId="1" fontId="1" fillId="5" borderId="6" xfId="0" applyNumberFormat="1" applyFont="1" applyFill="1" applyBorder="1" applyAlignment="1">
      <alignment horizontal="center"/>
    </xf>
    <xf numFmtId="9" fontId="1" fillId="0" borderId="0" xfId="1" applyFont="1"/>
    <xf numFmtId="0" fontId="0" fillId="0" borderId="0" xfId="0" applyFont="1" applyAlignment="1">
      <alignment horizontal="right"/>
    </xf>
    <xf numFmtId="0" fontId="0" fillId="0" borderId="0" xfId="0" applyFont="1"/>
    <xf numFmtId="0" fontId="5" fillId="9" borderId="2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right"/>
    </xf>
    <xf numFmtId="0" fontId="8" fillId="0" borderId="0" xfId="0" applyFont="1"/>
    <xf numFmtId="0" fontId="1" fillId="9" borderId="6" xfId="0" applyFont="1" applyFill="1" applyBorder="1"/>
    <xf numFmtId="0" fontId="4" fillId="9" borderId="6" xfId="0" applyFont="1" applyFill="1" applyBorder="1"/>
    <xf numFmtId="0" fontId="4" fillId="9" borderId="8" xfId="0" applyFont="1" applyFill="1" applyBorder="1"/>
    <xf numFmtId="0" fontId="1" fillId="5" borderId="9" xfId="0" applyFont="1" applyFill="1" applyBorder="1" applyAlignment="1">
      <alignment horizontal="center"/>
    </xf>
    <xf numFmtId="0" fontId="1" fillId="4" borderId="10" xfId="0" applyFont="1" applyFill="1" applyBorder="1"/>
    <xf numFmtId="1" fontId="1" fillId="5" borderId="9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3" borderId="10" xfId="0" applyFont="1" applyFill="1" applyBorder="1"/>
    <xf numFmtId="164" fontId="1" fillId="5" borderId="10" xfId="0" applyNumberFormat="1" applyFont="1" applyFill="1" applyBorder="1" applyAlignment="1">
      <alignment horizontal="center"/>
    </xf>
    <xf numFmtId="0" fontId="1" fillId="6" borderId="10" xfId="0" applyFont="1" applyFill="1" applyBorder="1"/>
    <xf numFmtId="164" fontId="1" fillId="5" borderId="9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0" fontId="1" fillId="4" borderId="11" xfId="0" applyFont="1" applyFill="1" applyBorder="1"/>
    <xf numFmtId="1" fontId="1" fillId="5" borderId="5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3" borderId="11" xfId="0" applyFont="1" applyFill="1" applyBorder="1"/>
    <xf numFmtId="164" fontId="1" fillId="5" borderId="11" xfId="0" applyNumberFormat="1" applyFont="1" applyFill="1" applyBorder="1" applyAlignment="1">
      <alignment horizontal="center"/>
    </xf>
    <xf numFmtId="0" fontId="1" fillId="6" borderId="11" xfId="0" applyFont="1" applyFill="1" applyBorder="1"/>
    <xf numFmtId="0" fontId="8" fillId="0" borderId="10" xfId="0" applyFont="1" applyBorder="1"/>
    <xf numFmtId="0" fontId="9" fillId="0" borderId="0" xfId="0" applyFont="1"/>
    <xf numFmtId="0" fontId="1" fillId="6" borderId="2" xfId="0" applyFont="1" applyFill="1" applyBorder="1"/>
    <xf numFmtId="0" fontId="7" fillId="9" borderId="6" xfId="0" applyFont="1" applyFill="1" applyBorder="1" applyAlignment="1">
      <alignment horizontal="center"/>
    </xf>
    <xf numFmtId="9" fontId="1" fillId="2" borderId="1" xfId="1" applyFont="1" applyFill="1" applyBorder="1" applyAlignment="1"/>
    <xf numFmtId="0" fontId="7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0" fillId="8" borderId="0" xfId="0" applyFill="1"/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139591</xdr:colOff>
      <xdr:row>0</xdr:row>
      <xdr:rowOff>312025</xdr:rowOff>
    </xdr:from>
    <xdr:to>
      <xdr:col>12</xdr:col>
      <xdr:colOff>484462</xdr:colOff>
      <xdr:row>6</xdr:row>
      <xdr:rowOff>147801</xdr:rowOff>
    </xdr:to>
    <xdr:pic>
      <xdr:nvPicPr>
        <xdr:cNvPr id="2" name="Grafik 1" descr="neues MR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4311" y="312025"/>
          <a:ext cx="1075668" cy="1075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zoomScale="116" zoomScaleNormal="116" workbookViewId="0">
      <selection activeCell="H1" sqref="H1"/>
    </sheetView>
  </sheetViews>
  <sheetFormatPr baseColWidth="10" defaultRowHeight="15" x14ac:dyDescent="0.25"/>
  <cols>
    <col min="1" max="1" width="8.28515625" customWidth="1"/>
    <col min="2" max="2" width="9.140625" customWidth="1"/>
    <col min="3" max="3" width="10" customWidth="1"/>
    <col min="4" max="4" width="11.42578125" customWidth="1"/>
    <col min="5" max="5" width="10.5703125" customWidth="1"/>
    <col min="6" max="7" width="11.140625" customWidth="1"/>
    <col min="8" max="8" width="9.42578125" customWidth="1"/>
    <col min="9" max="9" width="11.7109375" customWidth="1"/>
    <col min="10" max="10" width="9.85546875" customWidth="1"/>
    <col min="11" max="11" width="8.5703125" customWidth="1"/>
    <col min="12" max="12" width="11" customWidth="1"/>
    <col min="13" max="13" width="8" customWidth="1"/>
    <col min="14" max="14" width="6.7109375" customWidth="1"/>
    <col min="15" max="15" width="5.5703125" bestFit="1" customWidth="1"/>
    <col min="18" max="18" width="7.5703125" customWidth="1"/>
  </cols>
  <sheetData>
    <row r="1" spans="2:13" ht="31.5" x14ac:dyDescent="0.5">
      <c r="B1" s="59" t="s">
        <v>0</v>
      </c>
      <c r="H1" s="5" t="s">
        <v>53</v>
      </c>
    </row>
    <row r="2" spans="2:13" ht="6.75" customHeight="1" x14ac:dyDescent="0.25"/>
    <row r="3" spans="2:13" x14ac:dyDescent="0.25">
      <c r="B3" s="31" t="s">
        <v>1</v>
      </c>
      <c r="C3" s="5"/>
      <c r="D3" s="5" t="s">
        <v>7</v>
      </c>
      <c r="E3" s="14" t="s">
        <v>29</v>
      </c>
      <c r="F3" s="5"/>
      <c r="H3" s="5" t="s">
        <v>47</v>
      </c>
      <c r="I3" s="5"/>
    </row>
    <row r="4" spans="2:13" x14ac:dyDescent="0.25">
      <c r="B4" s="5" t="s">
        <v>31</v>
      </c>
      <c r="C4" s="5"/>
      <c r="D4" s="5"/>
      <c r="E4" s="16">
        <v>35</v>
      </c>
      <c r="F4" s="5" t="s">
        <v>9</v>
      </c>
      <c r="H4" s="16">
        <v>35</v>
      </c>
      <c r="I4" s="5" t="s">
        <v>9</v>
      </c>
    </row>
    <row r="5" spans="2:13" x14ac:dyDescent="0.25">
      <c r="B5" s="5"/>
      <c r="C5" s="5"/>
      <c r="E5" s="16">
        <v>230</v>
      </c>
      <c r="F5" s="5" t="s">
        <v>23</v>
      </c>
      <c r="H5" s="16">
        <v>190</v>
      </c>
      <c r="I5" s="5" t="s">
        <v>28</v>
      </c>
    </row>
    <row r="6" spans="2:13" x14ac:dyDescent="0.25">
      <c r="B6" s="5"/>
      <c r="C6" s="5"/>
      <c r="D6" s="15"/>
      <c r="E6" s="27">
        <f>E5/E4*100</f>
        <v>657.14285714285711</v>
      </c>
      <c r="F6" s="5" t="s">
        <v>8</v>
      </c>
      <c r="H6" s="27">
        <v>733</v>
      </c>
      <c r="I6" s="5" t="s">
        <v>45</v>
      </c>
    </row>
    <row r="7" spans="2:13" x14ac:dyDescent="0.25">
      <c r="B7" s="5"/>
      <c r="C7" s="5"/>
      <c r="D7" s="15"/>
      <c r="E7" s="27"/>
      <c r="F7" s="5"/>
      <c r="G7" s="27"/>
      <c r="H7" s="33">
        <f>(H6/E6)-1</f>
        <v>0.11543478260869566</v>
      </c>
      <c r="I7" t="s">
        <v>42</v>
      </c>
      <c r="J7" s="35"/>
      <c r="L7" s="5"/>
      <c r="M7" s="34"/>
    </row>
    <row r="8" spans="2:13" ht="21" customHeight="1" x14ac:dyDescent="0.25">
      <c r="B8" s="5"/>
      <c r="C8" s="5"/>
      <c r="D8" s="15"/>
      <c r="E8" s="27"/>
      <c r="F8" s="5"/>
      <c r="G8" s="27"/>
      <c r="H8" s="5"/>
      <c r="I8" s="34"/>
      <c r="J8" s="33"/>
      <c r="L8" s="35"/>
    </row>
    <row r="9" spans="2:13" x14ac:dyDescent="0.25">
      <c r="B9" s="5" t="s">
        <v>43</v>
      </c>
      <c r="C9" s="5"/>
      <c r="D9" s="16" t="s">
        <v>41</v>
      </c>
      <c r="E9" s="16" t="s">
        <v>44</v>
      </c>
      <c r="F9" s="5" t="s">
        <v>40</v>
      </c>
      <c r="G9" s="27"/>
      <c r="H9" s="5"/>
      <c r="I9" s="8" t="s">
        <v>30</v>
      </c>
      <c r="J9" s="8"/>
      <c r="K9" s="3"/>
      <c r="L9" s="8"/>
      <c r="M9" s="8"/>
    </row>
    <row r="10" spans="2:13" x14ac:dyDescent="0.25">
      <c r="B10" s="5"/>
      <c r="C10" s="5" t="s">
        <v>2</v>
      </c>
      <c r="D10" s="16">
        <v>15</v>
      </c>
      <c r="E10" s="27">
        <f>(D10/E$6)*1000</f>
        <v>22.826086956521738</v>
      </c>
      <c r="F10" s="27">
        <f>E10*0.85</f>
        <v>19.402173913043477</v>
      </c>
      <c r="I10" s="11" t="s">
        <v>21</v>
      </c>
      <c r="J10" s="11"/>
      <c r="K10" s="4"/>
      <c r="L10" s="11" t="s">
        <v>46</v>
      </c>
      <c r="M10" s="11"/>
    </row>
    <row r="11" spans="2:13" x14ac:dyDescent="0.25">
      <c r="B11" s="5"/>
      <c r="C11" s="5" t="s">
        <v>3</v>
      </c>
      <c r="D11" s="16">
        <v>20</v>
      </c>
      <c r="E11" s="27">
        <f t="shared" ref="E11:E14" si="0">(D11/E$6)*1000</f>
        <v>30.434782608695652</v>
      </c>
      <c r="F11" s="27">
        <f t="shared" ref="F11:F14" si="1">E11*0.85</f>
        <v>25.869565217391305</v>
      </c>
      <c r="I11" s="71"/>
      <c r="J11" s="72"/>
      <c r="K11" s="73"/>
      <c r="L11" s="62"/>
      <c r="M11" s="62"/>
    </row>
    <row r="12" spans="2:13" x14ac:dyDescent="0.25">
      <c r="B12" s="5"/>
      <c r="C12" s="5" t="s">
        <v>4</v>
      </c>
      <c r="D12" s="16">
        <v>25</v>
      </c>
      <c r="E12" s="27">
        <f t="shared" si="0"/>
        <v>38.04347826086957</v>
      </c>
      <c r="F12" s="27">
        <f t="shared" si="1"/>
        <v>32.336956521739133</v>
      </c>
      <c r="I12" s="11" t="s">
        <v>10</v>
      </c>
      <c r="J12" s="12">
        <v>5</v>
      </c>
      <c r="K12" s="13"/>
      <c r="L12" s="74">
        <f>J12*H7*10</f>
        <v>5.7717391304347831</v>
      </c>
      <c r="M12" s="75"/>
    </row>
    <row r="13" spans="2:13" x14ac:dyDescent="0.25">
      <c r="B13" s="5"/>
      <c r="C13" s="5" t="s">
        <v>5</v>
      </c>
      <c r="D13" s="16">
        <v>30</v>
      </c>
      <c r="E13" s="27">
        <f t="shared" si="0"/>
        <v>45.652173913043477</v>
      </c>
      <c r="F13" s="27">
        <f t="shared" si="1"/>
        <v>38.804347826086953</v>
      </c>
      <c r="I13" s="11" t="s">
        <v>11</v>
      </c>
      <c r="J13" s="12">
        <v>12.5</v>
      </c>
      <c r="K13" s="13"/>
      <c r="L13" s="74">
        <v>15</v>
      </c>
      <c r="M13" s="75"/>
    </row>
    <row r="14" spans="2:13" x14ac:dyDescent="0.25">
      <c r="B14" s="5"/>
      <c r="C14" s="5" t="s">
        <v>6</v>
      </c>
      <c r="D14" s="16">
        <v>33</v>
      </c>
      <c r="E14" s="27">
        <f t="shared" si="0"/>
        <v>50.217391304347835</v>
      </c>
      <c r="F14" s="27">
        <f t="shared" si="1"/>
        <v>42.684782608695656</v>
      </c>
      <c r="I14" s="11" t="s">
        <v>22</v>
      </c>
      <c r="J14" s="12">
        <v>21</v>
      </c>
      <c r="K14" s="12"/>
      <c r="L14" s="74">
        <v>25.5</v>
      </c>
      <c r="M14" s="75"/>
    </row>
    <row r="15" spans="2:13" x14ac:dyDescent="0.25">
      <c r="D15" s="1"/>
      <c r="E15" s="2"/>
    </row>
    <row r="16" spans="2:13" ht="15" customHeight="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5" customHeight="1" x14ac:dyDescent="0.3">
      <c r="B17" s="5" t="s">
        <v>52</v>
      </c>
      <c r="C17" s="5"/>
      <c r="D17" s="5"/>
      <c r="E17" s="65" t="s">
        <v>48</v>
      </c>
      <c r="F17" s="66" t="s">
        <v>11</v>
      </c>
      <c r="G17" s="67" t="s">
        <v>33</v>
      </c>
      <c r="H17" s="14"/>
      <c r="I17" s="38" t="s">
        <v>51</v>
      </c>
      <c r="J17" s="40"/>
      <c r="K17" s="63" t="s">
        <v>32</v>
      </c>
      <c r="L17" s="61" t="s">
        <v>11</v>
      </c>
      <c r="M17" s="61" t="s">
        <v>33</v>
      </c>
    </row>
    <row r="18" spans="1:13" ht="18.75" x14ac:dyDescent="0.3">
      <c r="B18" s="5"/>
      <c r="C18" s="5" t="s">
        <v>2</v>
      </c>
      <c r="D18" s="5"/>
      <c r="E18" s="30">
        <f>E10*J$12</f>
        <v>114.13043478260869</v>
      </c>
      <c r="F18" s="32">
        <f>E10*J$13</f>
        <v>285.32608695652175</v>
      </c>
      <c r="G18" s="17">
        <f>E10*J$14</f>
        <v>479.3478260869565</v>
      </c>
      <c r="I18" s="38" t="s">
        <v>50</v>
      </c>
      <c r="J18" s="42" t="s">
        <v>34</v>
      </c>
      <c r="K18" s="64">
        <v>70</v>
      </c>
      <c r="L18" s="64">
        <v>175</v>
      </c>
      <c r="M18" s="64">
        <v>285</v>
      </c>
    </row>
    <row r="19" spans="1:13" ht="16.5" customHeight="1" x14ac:dyDescent="0.3">
      <c r="B19" s="5"/>
      <c r="C19" s="5" t="s">
        <v>3</v>
      </c>
      <c r="D19" s="5"/>
      <c r="E19" s="30">
        <f>E11*J$12</f>
        <v>152.17391304347825</v>
      </c>
      <c r="F19" s="32">
        <f>E11*J$13</f>
        <v>380.43478260869563</v>
      </c>
      <c r="G19" s="17">
        <f>E11*J$14</f>
        <v>639.13043478260875</v>
      </c>
      <c r="I19" s="38" t="s">
        <v>36</v>
      </c>
      <c r="J19" s="41" t="s">
        <v>35</v>
      </c>
      <c r="K19" s="36"/>
      <c r="L19" s="36"/>
      <c r="M19" s="37"/>
    </row>
    <row r="20" spans="1:13" ht="18.75" x14ac:dyDescent="0.3">
      <c r="B20" s="5"/>
      <c r="C20" s="5" t="s">
        <v>4</v>
      </c>
      <c r="D20" s="5"/>
      <c r="E20" s="30">
        <f>E12*J$12</f>
        <v>190.21739130434784</v>
      </c>
      <c r="F20" s="32">
        <f>E12*J$13</f>
        <v>475.54347826086962</v>
      </c>
      <c r="G20" s="17">
        <f>E12*J$14</f>
        <v>798.91304347826099</v>
      </c>
      <c r="I20" s="38" t="s">
        <v>37</v>
      </c>
      <c r="J20" s="41" t="s">
        <v>24</v>
      </c>
      <c r="K20" s="36">
        <v>40</v>
      </c>
      <c r="L20" s="36">
        <v>100</v>
      </c>
      <c r="M20" s="37">
        <v>170</v>
      </c>
    </row>
    <row r="21" spans="1:13" ht="15.75" customHeight="1" x14ac:dyDescent="0.25">
      <c r="B21" s="5"/>
      <c r="C21" s="5" t="s">
        <v>5</v>
      </c>
      <c r="D21" s="5"/>
      <c r="E21" s="30">
        <f>E13*J$12</f>
        <v>228.26086956521738</v>
      </c>
      <c r="F21" s="32">
        <f>E13*J$13</f>
        <v>570.6521739130435</v>
      </c>
      <c r="G21" s="17">
        <f>E13*J$14</f>
        <v>958.695652173913</v>
      </c>
      <c r="I21" s="5"/>
      <c r="J21" s="5"/>
      <c r="K21" s="5"/>
      <c r="L21" s="5"/>
      <c r="M21" s="5"/>
    </row>
    <row r="22" spans="1:13" ht="15.75" customHeight="1" x14ac:dyDescent="0.25">
      <c r="B22" s="5"/>
      <c r="C22" s="5" t="s">
        <v>6</v>
      </c>
      <c r="D22" s="5"/>
      <c r="E22" s="30">
        <f>E14*J$12</f>
        <v>251.08695652173918</v>
      </c>
      <c r="F22" s="32">
        <f>E14*J$13</f>
        <v>627.71739130434798</v>
      </c>
      <c r="G22" s="17">
        <f>E14*J$14</f>
        <v>1054.5652173913045</v>
      </c>
      <c r="I22" s="5"/>
      <c r="J22" s="5"/>
      <c r="K22" s="5"/>
      <c r="L22" s="5"/>
      <c r="M22" s="5"/>
    </row>
    <row r="23" spans="1:13" ht="15.75" x14ac:dyDescent="0.25">
      <c r="I23" s="70"/>
      <c r="J23" s="28" t="s">
        <v>49</v>
      </c>
    </row>
    <row r="24" spans="1:13" ht="18.75" x14ac:dyDescent="0.3">
      <c r="B24" s="29" t="s">
        <v>13</v>
      </c>
      <c r="C24" s="7"/>
      <c r="D24" s="7"/>
      <c r="E24" s="7"/>
      <c r="F24" s="18"/>
      <c r="G24" s="10" t="s">
        <v>27</v>
      </c>
      <c r="H24" s="19"/>
      <c r="I24" s="19"/>
      <c r="J24" s="20"/>
      <c r="K24" s="21"/>
      <c r="L24" s="21"/>
      <c r="M24" s="60"/>
    </row>
    <row r="25" spans="1:13" x14ac:dyDescent="0.25">
      <c r="B25" s="7"/>
      <c r="C25" s="7"/>
      <c r="D25" s="7"/>
      <c r="E25" s="7"/>
      <c r="F25" s="18"/>
      <c r="G25" s="22"/>
      <c r="H25" s="22"/>
      <c r="I25" s="22"/>
      <c r="J25" s="20"/>
      <c r="K25" s="21"/>
      <c r="L25" s="21"/>
      <c r="M25" s="60"/>
    </row>
    <row r="26" spans="1:13" x14ac:dyDescent="0.25">
      <c r="B26" s="23">
        <v>2.75</v>
      </c>
      <c r="C26" s="23" t="s">
        <v>25</v>
      </c>
      <c r="D26" s="23"/>
      <c r="E26" s="24"/>
      <c r="F26" s="18">
        <v>2.5</v>
      </c>
      <c r="G26" s="22" t="s">
        <v>18</v>
      </c>
      <c r="H26" s="22"/>
      <c r="I26" s="25"/>
      <c r="J26" s="21">
        <v>2.25</v>
      </c>
      <c r="K26" s="21" t="s">
        <v>19</v>
      </c>
      <c r="L26" s="21"/>
      <c r="M26" s="60"/>
    </row>
    <row r="27" spans="1:13" x14ac:dyDescent="0.25">
      <c r="B27" s="23"/>
      <c r="C27" s="23" t="s">
        <v>14</v>
      </c>
      <c r="D27" s="23"/>
      <c r="E27" s="24"/>
      <c r="F27" s="18"/>
      <c r="G27" s="22" t="s">
        <v>14</v>
      </c>
      <c r="H27" s="22"/>
      <c r="I27" s="25"/>
      <c r="J27" s="21"/>
      <c r="K27" s="21" t="s">
        <v>14</v>
      </c>
      <c r="L27" s="21"/>
      <c r="M27" s="60"/>
    </row>
    <row r="28" spans="1:13" x14ac:dyDescent="0.25">
      <c r="B28" s="9" t="s">
        <v>26</v>
      </c>
      <c r="C28" s="23"/>
      <c r="D28" s="23" t="s">
        <v>15</v>
      </c>
      <c r="E28" s="24" t="s">
        <v>20</v>
      </c>
      <c r="F28" s="26" t="s">
        <v>26</v>
      </c>
      <c r="G28" s="22"/>
      <c r="H28" s="22" t="s">
        <v>17</v>
      </c>
      <c r="I28" s="25" t="s">
        <v>20</v>
      </c>
      <c r="J28" s="21" t="s">
        <v>26</v>
      </c>
      <c r="K28" s="21"/>
      <c r="L28" s="21" t="s">
        <v>17</v>
      </c>
      <c r="M28" s="60" t="s">
        <v>20</v>
      </c>
    </row>
    <row r="29" spans="1:13" x14ac:dyDescent="0.25">
      <c r="A29" s="58" t="s">
        <v>38</v>
      </c>
      <c r="B29" s="50">
        <f>J12/B$26</f>
        <v>1.8181818181818181</v>
      </c>
      <c r="C29" s="44" t="s">
        <v>12</v>
      </c>
      <c r="D29" s="68">
        <v>18</v>
      </c>
      <c r="E29" s="45">
        <f>B29*D$29</f>
        <v>32.727272727272727</v>
      </c>
      <c r="F29" s="46">
        <f>J12/F$26</f>
        <v>2</v>
      </c>
      <c r="G29" s="47" t="s">
        <v>16</v>
      </c>
      <c r="H29" s="68">
        <v>30</v>
      </c>
      <c r="I29" s="43">
        <f>F29*H$29</f>
        <v>60</v>
      </c>
      <c r="J29" s="48">
        <f>J12/J$26</f>
        <v>2.2222222222222223</v>
      </c>
      <c r="K29" s="49" t="s">
        <v>16</v>
      </c>
      <c r="L29" s="68">
        <v>32</v>
      </c>
      <c r="M29" s="45">
        <f>L$29*J29</f>
        <v>71.111111111111114</v>
      </c>
    </row>
    <row r="30" spans="1:13" x14ac:dyDescent="0.25">
      <c r="A30" s="58" t="s">
        <v>11</v>
      </c>
      <c r="B30" s="51">
        <f>J13/B$26</f>
        <v>4.5454545454545459</v>
      </c>
      <c r="C30" s="52" t="s">
        <v>12</v>
      </c>
      <c r="D30" s="68">
        <f>D29</f>
        <v>18</v>
      </c>
      <c r="E30" s="53">
        <f>B30*D$29</f>
        <v>81.818181818181827</v>
      </c>
      <c r="F30" s="54">
        <f>J13/F$26</f>
        <v>5</v>
      </c>
      <c r="G30" s="55" t="s">
        <v>16</v>
      </c>
      <c r="H30" s="68">
        <f>H29</f>
        <v>30</v>
      </c>
      <c r="I30" s="53">
        <f>F30*H$29</f>
        <v>150</v>
      </c>
      <c r="J30" s="56">
        <f>J13/J$26</f>
        <v>5.5555555555555554</v>
      </c>
      <c r="K30" s="57" t="s">
        <v>16</v>
      </c>
      <c r="L30" s="68">
        <f>L29</f>
        <v>32</v>
      </c>
      <c r="M30" s="53">
        <f>L$29*J30</f>
        <v>177.77777777777777</v>
      </c>
    </row>
    <row r="31" spans="1:13" x14ac:dyDescent="0.25">
      <c r="A31" s="39" t="s">
        <v>39</v>
      </c>
      <c r="B31" s="50">
        <f>J14/B$26</f>
        <v>7.6363636363636367</v>
      </c>
      <c r="C31" s="44" t="s">
        <v>12</v>
      </c>
      <c r="D31" s="69">
        <f>D29</f>
        <v>18</v>
      </c>
      <c r="E31" s="45">
        <f>B31*D$29</f>
        <v>137.45454545454547</v>
      </c>
      <c r="F31" s="46">
        <f>J14/F$26</f>
        <v>8.4</v>
      </c>
      <c r="G31" s="47" t="s">
        <v>16</v>
      </c>
      <c r="H31" s="69">
        <f>H29</f>
        <v>30</v>
      </c>
      <c r="I31" s="45">
        <f>F31*H$29</f>
        <v>252</v>
      </c>
      <c r="J31" s="48">
        <f>J14/J$26</f>
        <v>9.3333333333333339</v>
      </c>
      <c r="K31" s="49" t="s">
        <v>16</v>
      </c>
      <c r="L31" s="69">
        <f>L29</f>
        <v>32</v>
      </c>
      <c r="M31" s="45">
        <f>L$29*J31</f>
        <v>298.66666666666669</v>
      </c>
    </row>
    <row r="32" spans="1:13" ht="9" customHeight="1" x14ac:dyDescent="0.25">
      <c r="E32" s="5"/>
      <c r="F32" s="5"/>
      <c r="G32" s="5"/>
      <c r="H32" s="5"/>
      <c r="I32" s="5"/>
      <c r="J32" s="5"/>
      <c r="K32" s="6"/>
      <c r="L32" s="6"/>
    </row>
    <row r="33" spans="6:6" ht="31.5" customHeight="1" x14ac:dyDescent="0.25"/>
    <row r="35" spans="6:6" x14ac:dyDescent="0.25">
      <c r="F35" s="5"/>
    </row>
    <row r="44" spans="6:6" ht="15" customHeight="1" x14ac:dyDescent="0.25"/>
    <row r="45" spans="6:6" ht="21.75" customHeight="1" x14ac:dyDescent="0.25"/>
    <row r="53" spans="3:13" ht="11.25" customHeight="1" x14ac:dyDescent="0.25"/>
    <row r="61" spans="3:13" ht="19.5" customHeight="1" x14ac:dyDescent="0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</sheetData>
  <protectedRanges>
    <protectedRange sqref="E4:E8 D10:E14 J12:J14 D29:D31 H29:H31 L29:L31 H4:H6 G7:G9" name="Bereich2"/>
  </protectedRanges>
  <customSheetViews>
    <customSheetView guid="{6D44C9CD-7EDF-4AD6-AFEC-B9CC0E40E827}" scale="116" topLeftCell="A43">
      <selection activeCell="E58" sqref="E58"/>
      <pageMargins left="0.70866141732283472" right="0.70866141732283472" top="0.78740157480314965" bottom="0.78740157480314965" header="0.31496062992125984" footer="0.31496062992125984"/>
      <pageSetup paperSize="9" orientation="landscape" r:id="rId1"/>
    </customSheetView>
    <customSheetView guid="{30CC6BCA-4DCF-4D05-B9B1-68C9385F8F6F}" scale="116">
      <selection activeCell="C35" sqref="C35"/>
      <pageMargins left="0.70866141732283472" right="0.70866141732283472" top="0.78740157480314965" bottom="0.78740157480314965" header="0.31496062992125984" footer="0.31496062992125984"/>
      <pageSetup paperSize="9" orientation="landscape" r:id="rId2"/>
    </customSheetView>
  </customSheetViews>
  <mergeCells count="4">
    <mergeCell ref="I11:K11"/>
    <mergeCell ref="L12:M12"/>
    <mergeCell ref="L14:M14"/>
    <mergeCell ref="L13:M1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customSheetViews>
    <customSheetView guid="{6D44C9CD-7EDF-4AD6-AFEC-B9CC0E40E827}">
      <pageMargins left="0.7" right="0.7" top="0.78740157499999996" bottom="0.78740157499999996" header="0.3" footer="0.3"/>
    </customSheetView>
    <customSheetView guid="{30CC6BCA-4DCF-4D05-B9B1-68C9385F8F6F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customSheetViews>
    <customSheetView guid="{6D44C9CD-7EDF-4AD6-AFEC-B9CC0E40E827}">
      <pageMargins left="0.7" right="0.7" top="0.78740157499999996" bottom="0.78740157499999996" header="0.3" footer="0.3"/>
    </customSheetView>
    <customSheetView guid="{30CC6BCA-4DCF-4D05-B9B1-68C9385F8F6F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gallerh</dc:creator>
  <cp:lastModifiedBy>Herbert Galler</cp:lastModifiedBy>
  <cp:lastPrinted>2022-01-11T14:54:22Z</cp:lastPrinted>
  <dcterms:created xsi:type="dcterms:W3CDTF">2015-07-09T06:43:01Z</dcterms:created>
  <dcterms:modified xsi:type="dcterms:W3CDTF">2022-05-02T11:39:35Z</dcterms:modified>
</cp:coreProperties>
</file>